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ble 20" sheetId="1" r:id="rId1"/>
  </sheets>
  <definedNames>
    <definedName name="_xlnm.Print_Area" localSheetId="0">'Table 20'!$A$1:$L$59</definedName>
  </definedNames>
  <calcPr fullCalcOnLoad="1"/>
</workbook>
</file>

<file path=xl/comments1.xml><?xml version="1.0" encoding="utf-8"?>
<comments xmlns="http://schemas.openxmlformats.org/spreadsheetml/2006/main">
  <authors>
    <author>Joe Huffman</author>
  </authors>
  <commentList>
    <comment ref="K4" authorId="0">
      <text>
        <r>
          <rPr>
            <b/>
            <sz val="9"/>
            <rFont val="Tahoma"/>
            <family val="2"/>
          </rPr>
          <t>Joe Huffman:</t>
        </r>
        <r>
          <rPr>
            <sz val="9"/>
            <rFont val="Tahoma"/>
            <family val="2"/>
          </rPr>
          <t xml:space="preserve">
From http://www.bradycampaign.org/xshare/pdf/scorecard/2007/2007_scorecard_rankings.pdf</t>
        </r>
      </text>
    </comment>
    <comment ref="A1" authorId="0">
      <text>
        <r>
          <rPr>
            <b/>
            <sz val="9"/>
            <rFont val="Tahoma"/>
            <family val="2"/>
          </rPr>
          <t>Joe Huffman:</t>
        </r>
        <r>
          <rPr>
            <sz val="9"/>
            <rFont val="Tahoma"/>
            <family val="2"/>
          </rPr>
          <t xml:space="preserve">
From FBI Uniform Crime Report: http://www.fbi.gov/filelink.html?file=/ucr/05cius/data/documents/05tbl20.xls</t>
        </r>
      </text>
    </comment>
  </commentList>
</comments>
</file>

<file path=xl/sharedStrings.xml><?xml version="1.0" encoding="utf-8"?>
<sst xmlns="http://schemas.openxmlformats.org/spreadsheetml/2006/main" count="73" uniqueCount="73">
  <si>
    <t xml:space="preserve"> </t>
  </si>
  <si>
    <t>State</t>
  </si>
  <si>
    <t>Handguns</t>
  </si>
  <si>
    <t>Rifles</t>
  </si>
  <si>
    <t>Shotguns</t>
  </si>
  <si>
    <t>Table 20</t>
  </si>
  <si>
    <t>Alaska</t>
  </si>
  <si>
    <t>Arizona</t>
  </si>
  <si>
    <t>Arkansas</t>
  </si>
  <si>
    <t>California</t>
  </si>
  <si>
    <t>Colorado</t>
  </si>
  <si>
    <t>Connecticut</t>
  </si>
  <si>
    <t>Delaware</t>
  </si>
  <si>
    <t>Georgia</t>
  </si>
  <si>
    <t>Hawaii</t>
  </si>
  <si>
    <t>Idaho</t>
  </si>
  <si>
    <t>Indiana</t>
  </si>
  <si>
    <t>Iowa</t>
  </si>
  <si>
    <t>Louisiana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</si>
  <si>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</si>
  <si>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</si>
  <si>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</si>
  <si>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</si>
  <si>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</si>
  <si>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</si>
  <si>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</si>
  <si>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</si>
  <si>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</si>
  <si>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</si>
  <si>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</si>
  <si>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</si>
  <si>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</si>
  <si>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</si>
  <si>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</si>
  <si>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</si>
  <si>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</si>
  <si>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</si>
  <si>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</si>
  <si>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</si>
  <si>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</si>
  <si>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</si>
  <si>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</si>
  <si>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</si>
  <si>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Wyoming</t>
  </si>
  <si>
    <t>Total firearms</t>
  </si>
  <si>
    <t>Knives or cutting instruments</t>
  </si>
  <si>
    <t>Other weapons</t>
  </si>
  <si>
    <t>Vermont</t>
  </si>
  <si>
    <t>Firearms (type unknown)</t>
  </si>
  <si>
    <t>Wisconsin</t>
  </si>
  <si>
    <t>Maine</t>
  </si>
  <si>
    <t>New Hampshire</t>
  </si>
  <si>
    <t>Alabama</t>
  </si>
  <si>
    <t>Kansas</t>
  </si>
  <si>
    <t>Montana</t>
  </si>
  <si>
    <t>New York</t>
  </si>
  <si>
    <t>Pennsylvania</t>
  </si>
  <si>
    <t>Murder</t>
  </si>
  <si>
    <r>
      <t>1</t>
    </r>
    <r>
      <rPr>
        <sz val="11"/>
        <rFont val="Times New Roman"/>
        <family val="1"/>
      </rPr>
      <t xml:space="preserve"> Total number of murders for which supplemental homicide data were received.</t>
    </r>
  </si>
  <si>
    <r>
      <t>Illinois</t>
    </r>
    <r>
      <rPr>
        <vertAlign val="superscript"/>
        <sz val="12"/>
        <rFont val="Times New Roman"/>
        <family val="1"/>
      </rPr>
      <t>3</t>
    </r>
  </si>
  <si>
    <r>
      <t xml:space="preserve">2  </t>
    </r>
    <r>
      <rPr>
        <sz val="11"/>
        <rFont val="Times New Roman"/>
        <family val="1"/>
      </rPr>
      <t>Pushed is included in hands, fists, feet, etc.</t>
    </r>
  </si>
  <si>
    <r>
      <t>Total murders</t>
    </r>
    <r>
      <rPr>
        <vertAlign val="superscript"/>
        <sz val="12"/>
        <rFont val="Times New Roman"/>
        <family val="1"/>
      </rPr>
      <t>1</t>
    </r>
  </si>
  <si>
    <r>
      <t>Hands, fists, feet, etc.</t>
    </r>
    <r>
      <rPr>
        <vertAlign val="superscript"/>
        <sz val="12"/>
        <rFont val="Times New Roman"/>
        <family val="1"/>
      </rPr>
      <t>2</t>
    </r>
  </si>
  <si>
    <t>Kentucky</t>
  </si>
  <si>
    <r>
      <t>3</t>
    </r>
    <r>
      <rPr>
        <sz val="11"/>
        <rFont val="Times New Roman"/>
        <family val="1"/>
      </rPr>
      <t xml:space="preserve"> Limited supplemental homicide data were received.  </t>
    </r>
  </si>
  <si>
    <t>by State, Type of Weapon, 2005</t>
  </si>
  <si>
    <t>Percentage of total</t>
  </si>
  <si>
    <t>Brady Grade (2007)</t>
  </si>
  <si>
    <t>Correlation to:</t>
  </si>
  <si>
    <t>Percent murdered with knife</t>
  </si>
  <si>
    <t>Percent murdered with firearm</t>
  </si>
  <si>
    <t>Percent murdered with hands, fists, feet, etc.</t>
  </si>
  <si>
    <t>Percent murdered with weapon other than firearm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</si>
</sst>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\ \ \ \ "/>
    <numFmt numFmtId="167" formatCode="#,##0\ \ \ \ "/>
    <numFmt numFmtId="168" formatCode="#,##0.0"/>
    <numFmt numFmtId="169" formatCode="#,##0.000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3" fontId="5" fillId="0" borderId="0" xfId="42" applyNumberFormat="1" applyFont="1" applyBorder="1" applyAlignment="1">
      <alignment horizontal="right"/>
    </xf>
    <xf numFmtId="3" fontId="5" fillId="0" borderId="0" xfId="42" applyNumberFormat="1" applyFont="1" applyBorder="1" applyAlignment="1">
      <alignment/>
    </xf>
    <xf numFmtId="3" fontId="5" fillId="0" borderId="10" xfId="42" applyNumberFormat="1" applyFont="1" applyBorder="1" applyAlignment="1">
      <alignment horizontal="right"/>
    </xf>
    <xf numFmtId="3" fontId="5" fillId="0" borderId="10" xfId="42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0" xfId="42" applyNumberFormat="1" applyFont="1" applyAlignment="1">
      <alignment horizontal="right"/>
    </xf>
    <xf numFmtId="3" fontId="5" fillId="0" borderId="0" xfId="42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9" fontId="11" fillId="0" borderId="0" xfId="57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9" fontId="5" fillId="0" borderId="0" xfId="57" applyFont="1" applyBorder="1" applyAlignment="1">
      <alignment/>
    </xf>
    <xf numFmtId="4" fontId="11" fillId="0" borderId="0" xfId="0" applyNumberFormat="1" applyFont="1" applyBorder="1" applyAlignment="1">
      <alignment/>
    </xf>
    <xf numFmtId="175" fontId="1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0.00390625" style="1" customWidth="1"/>
    <col min="2" max="3" width="10.140625" style="1" customWidth="1"/>
    <col min="4" max="4" width="11.00390625" style="1" customWidth="1"/>
    <col min="5" max="5" width="7.140625" style="1" customWidth="1"/>
    <col min="6" max="6" width="10.00390625" style="1" customWidth="1"/>
    <col min="7" max="7" width="11.7109375" style="1" customWidth="1"/>
    <col min="8" max="8" width="12.28125" style="1" customWidth="1"/>
    <col min="9" max="9" width="10.28125" style="1" customWidth="1"/>
    <col min="10" max="10" width="12.00390625" style="1" customWidth="1"/>
    <col min="11" max="11" width="15.140625" style="1" bestFit="1" customWidth="1"/>
    <col min="12" max="12" width="10.8515625" style="1" customWidth="1"/>
    <col min="13" max="16384" width="9.140625" style="1" customWidth="1"/>
  </cols>
  <sheetData>
    <row r="1" spans="1:10" ht="18.75" customHeight="1">
      <c r="A1" s="20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0" ht="21.75" customHeight="1">
      <c r="A2" s="19" t="s">
        <v>57</v>
      </c>
      <c r="D2" s="1" t="s">
        <v>0</v>
      </c>
      <c r="J2" s="2"/>
    </row>
    <row r="3" spans="1:10" ht="18.75">
      <c r="A3" s="6" t="s">
        <v>65</v>
      </c>
      <c r="B3" s="6"/>
      <c r="C3" s="6"/>
      <c r="D3" s="6"/>
      <c r="E3" s="6"/>
      <c r="F3" s="6"/>
      <c r="G3" s="6"/>
      <c r="H3" s="6"/>
      <c r="I3" s="6"/>
      <c r="J3" s="6"/>
    </row>
    <row r="4" spans="1:15" s="4" customFormat="1" ht="157.5">
      <c r="A4" s="22" t="s">
        <v>1</v>
      </c>
      <c r="B4" s="23" t="s">
        <v>61</v>
      </c>
      <c r="C4" s="23" t="s">
        <v>44</v>
      </c>
      <c r="D4" s="23" t="s">
        <v>2</v>
      </c>
      <c r="E4" s="23" t="s">
        <v>3</v>
      </c>
      <c r="F4" s="23" t="s">
        <v>4</v>
      </c>
      <c r="G4" s="23" t="s">
        <v>48</v>
      </c>
      <c r="H4" s="23" t="s">
        <v>45</v>
      </c>
      <c r="I4" s="23" t="s">
        <v>46</v>
      </c>
      <c r="J4" s="23" t="s">
        <v>62</v>
      </c>
      <c r="K4" s="28" t="s">
        <v>67</v>
      </c>
      <c r="L4" s="28" t="s">
        <v>70</v>
      </c>
      <c r="M4" s="28" t="s">
        <v>69</v>
      </c>
      <c r="N4" s="28" t="s">
        <v>71</v>
      </c>
      <c r="O4" s="28" t="s">
        <v>72</v>
      </c>
    </row>
    <row r="5" spans="1:15" s="4" customFormat="1" ht="31.5" customHeight="1">
      <c r="A5" s="4" t="s">
        <v>52</v>
      </c>
      <c r="B5" s="11">
        <v>326</v>
      </c>
      <c r="C5" s="11">
        <v>223</v>
      </c>
      <c r="D5" s="7">
        <v>206</v>
      </c>
      <c r="E5" s="7">
        <v>4</v>
      </c>
      <c r="F5" s="7">
        <v>12</v>
      </c>
      <c r="G5" s="8">
        <v>1</v>
      </c>
      <c r="H5" s="7">
        <v>25</v>
      </c>
      <c r="I5" s="7">
        <v>62</v>
      </c>
      <c r="J5" s="7">
        <v>16</v>
      </c>
      <c r="K5" s="21">
        <v>15</v>
      </c>
      <c r="L5" s="29">
        <f>C5/B5</f>
        <v>0.6840490797546013</v>
      </c>
      <c r="M5" s="29">
        <f>H5/B5</f>
        <v>0.07668711656441718</v>
      </c>
      <c r="N5" s="29">
        <f>J5/B5</f>
        <v>0.049079754601226995</v>
      </c>
      <c r="O5" s="29">
        <f>(H5+I5)/B5</f>
        <v>0.2668711656441718</v>
      </c>
    </row>
    <row r="6" spans="1:15" s="4" customFormat="1" ht="15.75" customHeight="1">
      <c r="A6" s="4" t="s">
        <v>6</v>
      </c>
      <c r="B6" s="11">
        <v>32</v>
      </c>
      <c r="C6" s="11">
        <v>19</v>
      </c>
      <c r="D6" s="7">
        <v>15</v>
      </c>
      <c r="E6" s="7">
        <v>1</v>
      </c>
      <c r="F6" s="7">
        <v>1</v>
      </c>
      <c r="G6" s="8">
        <v>2</v>
      </c>
      <c r="H6" s="7">
        <v>4</v>
      </c>
      <c r="I6" s="7">
        <v>6</v>
      </c>
      <c r="J6" s="7">
        <v>3</v>
      </c>
      <c r="K6" s="21">
        <v>4</v>
      </c>
      <c r="L6" s="29">
        <f aca="true" t="shared" si="0" ref="L6:L53">C6/B6</f>
        <v>0.59375</v>
      </c>
      <c r="M6" s="29">
        <f aca="true" t="shared" si="1" ref="M6:M53">H6/B6</f>
        <v>0.125</v>
      </c>
      <c r="N6" s="29">
        <f aca="true" t="shared" si="2" ref="N6:N53">J6/B6</f>
        <v>0.09375</v>
      </c>
      <c r="O6" s="29">
        <f aca="true" t="shared" si="3" ref="O6:O53">(H6+I6)/B6</f>
        <v>0.3125</v>
      </c>
    </row>
    <row r="7" spans="1:15" s="4" customFormat="1" ht="15.75" customHeight="1">
      <c r="A7" s="4" t="s">
        <v>7</v>
      </c>
      <c r="B7" s="11">
        <v>440</v>
      </c>
      <c r="C7" s="11">
        <v>334</v>
      </c>
      <c r="D7" s="7">
        <v>270</v>
      </c>
      <c r="E7" s="7">
        <v>22</v>
      </c>
      <c r="F7" s="7">
        <v>19</v>
      </c>
      <c r="G7" s="7">
        <v>23</v>
      </c>
      <c r="H7" s="7">
        <v>43</v>
      </c>
      <c r="I7" s="7">
        <v>34</v>
      </c>
      <c r="J7" s="7">
        <v>29</v>
      </c>
      <c r="K7" s="21">
        <v>6</v>
      </c>
      <c r="L7" s="29">
        <f t="shared" si="0"/>
        <v>0.759090909090909</v>
      </c>
      <c r="M7" s="29">
        <f t="shared" si="1"/>
        <v>0.09772727272727273</v>
      </c>
      <c r="N7" s="29">
        <f t="shared" si="2"/>
        <v>0.0659090909090909</v>
      </c>
      <c r="O7" s="29">
        <f t="shared" si="3"/>
        <v>0.175</v>
      </c>
    </row>
    <row r="8" spans="1:15" s="4" customFormat="1" ht="15.75" customHeight="1">
      <c r="A8" s="4" t="s">
        <v>8</v>
      </c>
      <c r="B8" s="11">
        <v>176</v>
      </c>
      <c r="C8" s="11">
        <v>120</v>
      </c>
      <c r="D8" s="7">
        <v>74</v>
      </c>
      <c r="E8" s="7">
        <v>3</v>
      </c>
      <c r="F8" s="7">
        <v>15</v>
      </c>
      <c r="G8" s="7">
        <v>28</v>
      </c>
      <c r="H8" s="7">
        <v>26</v>
      </c>
      <c r="I8" s="7">
        <v>21</v>
      </c>
      <c r="J8" s="7">
        <v>9</v>
      </c>
      <c r="K8" s="21">
        <v>6</v>
      </c>
      <c r="L8" s="29">
        <f t="shared" si="0"/>
        <v>0.6818181818181818</v>
      </c>
      <c r="M8" s="29">
        <f t="shared" si="1"/>
        <v>0.14772727272727273</v>
      </c>
      <c r="N8" s="29">
        <f t="shared" si="2"/>
        <v>0.05113636363636364</v>
      </c>
      <c r="O8" s="29">
        <f t="shared" si="3"/>
        <v>0.26704545454545453</v>
      </c>
    </row>
    <row r="9" spans="1:15" s="4" customFormat="1" ht="15.75" customHeight="1">
      <c r="A9" s="4" t="s">
        <v>9</v>
      </c>
      <c r="B9" s="11">
        <v>2503</v>
      </c>
      <c r="C9" s="11">
        <v>1845</v>
      </c>
      <c r="D9" s="11">
        <v>1493</v>
      </c>
      <c r="E9" s="11">
        <v>83</v>
      </c>
      <c r="F9" s="11">
        <v>76</v>
      </c>
      <c r="G9" s="11">
        <v>193</v>
      </c>
      <c r="H9" s="11">
        <v>288</v>
      </c>
      <c r="I9" s="11">
        <v>237</v>
      </c>
      <c r="J9" s="11">
        <v>133</v>
      </c>
      <c r="K9" s="21">
        <v>79</v>
      </c>
      <c r="L9" s="29">
        <f t="shared" si="0"/>
        <v>0.7371154614462645</v>
      </c>
      <c r="M9" s="29">
        <f t="shared" si="1"/>
        <v>0.11506192568917299</v>
      </c>
      <c r="N9" s="29">
        <f t="shared" si="2"/>
        <v>0.05313623651618058</v>
      </c>
      <c r="O9" s="29">
        <f t="shared" si="3"/>
        <v>0.20974830203755493</v>
      </c>
    </row>
    <row r="10" spans="1:15" s="4" customFormat="1" ht="15.75" customHeight="1">
      <c r="A10" s="4" t="s">
        <v>10</v>
      </c>
      <c r="B10" s="11">
        <v>170</v>
      </c>
      <c r="C10" s="11">
        <v>109</v>
      </c>
      <c r="D10" s="7">
        <v>64</v>
      </c>
      <c r="E10" s="7">
        <v>4</v>
      </c>
      <c r="F10" s="7">
        <v>3</v>
      </c>
      <c r="G10" s="7">
        <v>38</v>
      </c>
      <c r="H10" s="7">
        <v>32</v>
      </c>
      <c r="I10" s="7">
        <v>23</v>
      </c>
      <c r="J10" s="7">
        <v>6</v>
      </c>
      <c r="K10" s="21">
        <v>16</v>
      </c>
      <c r="L10" s="29">
        <f t="shared" si="0"/>
        <v>0.6411764705882353</v>
      </c>
      <c r="M10" s="29">
        <f t="shared" si="1"/>
        <v>0.18823529411764706</v>
      </c>
      <c r="N10" s="29">
        <f t="shared" si="2"/>
        <v>0.03529411764705882</v>
      </c>
      <c r="O10" s="29">
        <f t="shared" si="3"/>
        <v>0.3235294117647059</v>
      </c>
    </row>
    <row r="11" spans="1:15" s="4" customFormat="1" ht="15.75" customHeight="1">
      <c r="A11" s="4" t="s">
        <v>11</v>
      </c>
      <c r="B11" s="11">
        <v>91</v>
      </c>
      <c r="C11" s="11">
        <v>47</v>
      </c>
      <c r="D11" s="7">
        <v>27</v>
      </c>
      <c r="E11" s="7">
        <v>0</v>
      </c>
      <c r="F11" s="7">
        <v>2</v>
      </c>
      <c r="G11" s="7">
        <v>18</v>
      </c>
      <c r="H11" s="7">
        <v>14</v>
      </c>
      <c r="I11" s="7">
        <v>20</v>
      </c>
      <c r="J11" s="7">
        <v>10</v>
      </c>
      <c r="K11" s="21">
        <v>54</v>
      </c>
      <c r="L11" s="29">
        <f t="shared" si="0"/>
        <v>0.5164835164835165</v>
      </c>
      <c r="M11" s="29">
        <f t="shared" si="1"/>
        <v>0.15384615384615385</v>
      </c>
      <c r="N11" s="29">
        <f t="shared" si="2"/>
        <v>0.10989010989010989</v>
      </c>
      <c r="O11" s="29">
        <f t="shared" si="3"/>
        <v>0.37362637362637363</v>
      </c>
    </row>
    <row r="12" spans="1:15" s="4" customFormat="1" ht="15.75" customHeight="1">
      <c r="A12" s="4" t="s">
        <v>12</v>
      </c>
      <c r="B12" s="11">
        <v>37</v>
      </c>
      <c r="C12" s="11">
        <v>23</v>
      </c>
      <c r="D12" s="7">
        <v>15</v>
      </c>
      <c r="E12" s="14">
        <v>0</v>
      </c>
      <c r="F12" s="7">
        <v>0</v>
      </c>
      <c r="G12" s="8">
        <v>8</v>
      </c>
      <c r="H12" s="7">
        <v>8</v>
      </c>
      <c r="I12" s="7">
        <v>2</v>
      </c>
      <c r="J12" s="7">
        <v>4</v>
      </c>
      <c r="K12" s="21">
        <v>22</v>
      </c>
      <c r="L12" s="29">
        <f t="shared" si="0"/>
        <v>0.6216216216216216</v>
      </c>
      <c r="M12" s="29">
        <f t="shared" si="1"/>
        <v>0.21621621621621623</v>
      </c>
      <c r="N12" s="29">
        <f t="shared" si="2"/>
        <v>0.10810810810810811</v>
      </c>
      <c r="O12" s="29">
        <f t="shared" si="3"/>
        <v>0.2702702702702703</v>
      </c>
    </row>
    <row r="13" spans="1:15" s="4" customFormat="1" ht="15.75" customHeight="1">
      <c r="A13" s="4" t="s">
        <v>13</v>
      </c>
      <c r="B13" s="11">
        <v>516</v>
      </c>
      <c r="C13" s="11">
        <v>370</v>
      </c>
      <c r="D13" s="7">
        <v>312</v>
      </c>
      <c r="E13" s="7">
        <v>12</v>
      </c>
      <c r="F13" s="7">
        <v>13</v>
      </c>
      <c r="G13" s="7">
        <v>33</v>
      </c>
      <c r="H13" s="7">
        <v>68</v>
      </c>
      <c r="I13" s="7">
        <v>73</v>
      </c>
      <c r="J13" s="7">
        <v>5</v>
      </c>
      <c r="K13" s="21">
        <v>9</v>
      </c>
      <c r="L13" s="29">
        <f t="shared" si="0"/>
        <v>0.7170542635658915</v>
      </c>
      <c r="M13" s="29">
        <f t="shared" si="1"/>
        <v>0.13178294573643412</v>
      </c>
      <c r="N13" s="29">
        <f t="shared" si="2"/>
        <v>0.009689922480620155</v>
      </c>
      <c r="O13" s="29">
        <f t="shared" si="3"/>
        <v>0.27325581395348836</v>
      </c>
    </row>
    <row r="14" spans="1:15" s="4" customFormat="1" ht="15.75" customHeight="1">
      <c r="A14" s="4" t="s">
        <v>14</v>
      </c>
      <c r="B14" s="11">
        <v>20</v>
      </c>
      <c r="C14" s="11">
        <v>2</v>
      </c>
      <c r="D14" s="7">
        <v>0</v>
      </c>
      <c r="E14" s="14">
        <v>1</v>
      </c>
      <c r="F14" s="7">
        <v>0</v>
      </c>
      <c r="G14" s="8">
        <v>1</v>
      </c>
      <c r="H14" s="7">
        <v>9</v>
      </c>
      <c r="I14" s="7">
        <v>4</v>
      </c>
      <c r="J14" s="7">
        <v>5</v>
      </c>
      <c r="K14" s="21">
        <v>43</v>
      </c>
      <c r="L14" s="29">
        <f t="shared" si="0"/>
        <v>0.1</v>
      </c>
      <c r="M14" s="29">
        <f t="shared" si="1"/>
        <v>0.45</v>
      </c>
      <c r="N14" s="29">
        <f t="shared" si="2"/>
        <v>0.25</v>
      </c>
      <c r="O14" s="29">
        <f t="shared" si="3"/>
        <v>0.65</v>
      </c>
    </row>
    <row r="15" spans="1:15" s="4" customFormat="1" ht="15.75" customHeight="1">
      <c r="A15" s="4" t="s">
        <v>15</v>
      </c>
      <c r="B15" s="11">
        <v>34</v>
      </c>
      <c r="C15" s="11">
        <v>23</v>
      </c>
      <c r="D15" s="7">
        <v>10</v>
      </c>
      <c r="E15" s="8">
        <v>1</v>
      </c>
      <c r="F15" s="13">
        <v>5</v>
      </c>
      <c r="G15" s="7">
        <v>7</v>
      </c>
      <c r="H15" s="7">
        <v>1</v>
      </c>
      <c r="I15" s="7">
        <v>6</v>
      </c>
      <c r="J15" s="8">
        <v>4</v>
      </c>
      <c r="K15" s="21">
        <v>6</v>
      </c>
      <c r="L15" s="29">
        <f t="shared" si="0"/>
        <v>0.6764705882352942</v>
      </c>
      <c r="M15" s="29">
        <f t="shared" si="1"/>
        <v>0.029411764705882353</v>
      </c>
      <c r="N15" s="29">
        <f t="shared" si="2"/>
        <v>0.11764705882352941</v>
      </c>
      <c r="O15" s="29">
        <f t="shared" si="3"/>
        <v>0.20588235294117646</v>
      </c>
    </row>
    <row r="16" spans="1:15" s="4" customFormat="1" ht="16.5" customHeight="1">
      <c r="A16" s="4" t="s">
        <v>59</v>
      </c>
      <c r="B16" s="11">
        <v>448</v>
      </c>
      <c r="C16" s="11">
        <v>339</v>
      </c>
      <c r="D16" s="7">
        <v>328</v>
      </c>
      <c r="E16" s="7">
        <v>4</v>
      </c>
      <c r="F16" s="7">
        <v>2</v>
      </c>
      <c r="G16" s="7">
        <v>5</v>
      </c>
      <c r="H16" s="7">
        <v>51</v>
      </c>
      <c r="I16" s="7">
        <v>37</v>
      </c>
      <c r="J16" s="7">
        <v>21</v>
      </c>
      <c r="K16" s="21">
        <v>28</v>
      </c>
      <c r="L16" s="29">
        <f t="shared" si="0"/>
        <v>0.7566964285714286</v>
      </c>
      <c r="M16" s="29">
        <f t="shared" si="1"/>
        <v>0.11383928571428571</v>
      </c>
      <c r="N16" s="29">
        <f t="shared" si="2"/>
        <v>0.046875</v>
      </c>
      <c r="O16" s="29">
        <f t="shared" si="3"/>
        <v>0.19642857142857142</v>
      </c>
    </row>
    <row r="17" spans="1:15" s="4" customFormat="1" ht="15.75" customHeight="1">
      <c r="A17" s="4" t="s">
        <v>16</v>
      </c>
      <c r="B17" s="11">
        <v>331</v>
      </c>
      <c r="C17" s="11">
        <v>238</v>
      </c>
      <c r="D17" s="7">
        <v>171</v>
      </c>
      <c r="E17" s="7">
        <v>20</v>
      </c>
      <c r="F17" s="7">
        <v>7</v>
      </c>
      <c r="G17" s="7">
        <v>40</v>
      </c>
      <c r="H17" s="7">
        <v>24</v>
      </c>
      <c r="I17" s="7">
        <v>52</v>
      </c>
      <c r="J17" s="7">
        <v>17</v>
      </c>
      <c r="K17" s="21">
        <v>8</v>
      </c>
      <c r="L17" s="29">
        <f t="shared" si="0"/>
        <v>0.7190332326283988</v>
      </c>
      <c r="M17" s="29">
        <f t="shared" si="1"/>
        <v>0.07250755287009064</v>
      </c>
      <c r="N17" s="29">
        <f t="shared" si="2"/>
        <v>0.0513595166163142</v>
      </c>
      <c r="O17" s="29">
        <f t="shared" si="3"/>
        <v>0.229607250755287</v>
      </c>
    </row>
    <row r="18" spans="1:15" s="4" customFormat="1" ht="15.75" customHeight="1">
      <c r="A18" s="4" t="s">
        <v>17</v>
      </c>
      <c r="B18" s="11">
        <v>38</v>
      </c>
      <c r="C18" s="11">
        <v>21</v>
      </c>
      <c r="D18" s="8">
        <v>13</v>
      </c>
      <c r="E18" s="14">
        <v>1</v>
      </c>
      <c r="F18" s="7">
        <v>2</v>
      </c>
      <c r="G18" s="8">
        <v>5</v>
      </c>
      <c r="H18" s="8">
        <v>5</v>
      </c>
      <c r="I18" s="7">
        <v>5</v>
      </c>
      <c r="J18" s="7">
        <v>7</v>
      </c>
      <c r="K18" s="21">
        <v>16</v>
      </c>
      <c r="L18" s="29">
        <f t="shared" si="0"/>
        <v>0.5526315789473685</v>
      </c>
      <c r="M18" s="29">
        <f t="shared" si="1"/>
        <v>0.13157894736842105</v>
      </c>
      <c r="N18" s="29">
        <f t="shared" si="2"/>
        <v>0.18421052631578946</v>
      </c>
      <c r="O18" s="29">
        <f t="shared" si="3"/>
        <v>0.2631578947368421</v>
      </c>
    </row>
    <row r="19" spans="1:15" s="4" customFormat="1" ht="15.75" customHeight="1">
      <c r="A19" s="4" t="s">
        <v>53</v>
      </c>
      <c r="B19" s="11">
        <v>95</v>
      </c>
      <c r="C19" s="11">
        <v>52</v>
      </c>
      <c r="D19" s="8">
        <v>20</v>
      </c>
      <c r="E19" s="8">
        <v>8</v>
      </c>
      <c r="F19" s="8">
        <v>4</v>
      </c>
      <c r="G19" s="8">
        <v>20</v>
      </c>
      <c r="H19" s="8">
        <v>16</v>
      </c>
      <c r="I19" s="8">
        <v>20</v>
      </c>
      <c r="J19" s="8">
        <v>7</v>
      </c>
      <c r="K19" s="21">
        <v>7</v>
      </c>
      <c r="L19" s="29">
        <f t="shared" si="0"/>
        <v>0.5473684210526316</v>
      </c>
      <c r="M19" s="29">
        <f t="shared" si="1"/>
        <v>0.16842105263157894</v>
      </c>
      <c r="N19" s="29">
        <f t="shared" si="2"/>
        <v>0.07368421052631578</v>
      </c>
      <c r="O19" s="29">
        <f t="shared" si="3"/>
        <v>0.37894736842105264</v>
      </c>
    </row>
    <row r="20" spans="1:15" s="4" customFormat="1" ht="16.5" customHeight="1">
      <c r="A20" s="4" t="s">
        <v>63</v>
      </c>
      <c r="B20" s="11">
        <v>177</v>
      </c>
      <c r="C20" s="11">
        <v>124</v>
      </c>
      <c r="D20" s="7">
        <v>94</v>
      </c>
      <c r="E20" s="8">
        <v>8</v>
      </c>
      <c r="F20" s="7">
        <v>11</v>
      </c>
      <c r="G20" s="8">
        <v>11</v>
      </c>
      <c r="H20" s="7">
        <v>15</v>
      </c>
      <c r="I20" s="8">
        <v>24</v>
      </c>
      <c r="J20" s="7">
        <v>14</v>
      </c>
      <c r="K20" s="21">
        <v>2</v>
      </c>
      <c r="L20" s="29">
        <f t="shared" si="0"/>
        <v>0.7005649717514124</v>
      </c>
      <c r="M20" s="29">
        <f t="shared" si="1"/>
        <v>0.0847457627118644</v>
      </c>
      <c r="N20" s="29">
        <f t="shared" si="2"/>
        <v>0.07909604519774012</v>
      </c>
      <c r="O20" s="29">
        <f t="shared" si="3"/>
        <v>0.22033898305084745</v>
      </c>
    </row>
    <row r="21" spans="1:15" s="4" customFormat="1" ht="15.75" customHeight="1">
      <c r="A21" s="4" t="s">
        <v>18</v>
      </c>
      <c r="B21" s="11">
        <v>399</v>
      </c>
      <c r="C21" s="11">
        <v>309</v>
      </c>
      <c r="D21" s="7">
        <v>261</v>
      </c>
      <c r="E21" s="7">
        <v>21</v>
      </c>
      <c r="F21" s="7">
        <v>14</v>
      </c>
      <c r="G21" s="7">
        <v>13</v>
      </c>
      <c r="H21" s="7">
        <v>46</v>
      </c>
      <c r="I21" s="7">
        <v>34</v>
      </c>
      <c r="J21" s="7">
        <v>10</v>
      </c>
      <c r="K21" s="21">
        <v>4</v>
      </c>
      <c r="L21" s="29">
        <f t="shared" si="0"/>
        <v>0.7744360902255639</v>
      </c>
      <c r="M21" s="29">
        <f t="shared" si="1"/>
        <v>0.11528822055137844</v>
      </c>
      <c r="N21" s="29">
        <f t="shared" si="2"/>
        <v>0.02506265664160401</v>
      </c>
      <c r="O21" s="29">
        <f t="shared" si="3"/>
        <v>0.20050125313283207</v>
      </c>
    </row>
    <row r="22" spans="1:15" s="4" customFormat="1" ht="15.75" customHeight="1">
      <c r="A22" s="4" t="s">
        <v>50</v>
      </c>
      <c r="B22" s="11">
        <v>19</v>
      </c>
      <c r="C22" s="11">
        <v>7</v>
      </c>
      <c r="D22" s="7">
        <v>6</v>
      </c>
      <c r="E22" s="7">
        <v>1</v>
      </c>
      <c r="F22" s="7">
        <v>0</v>
      </c>
      <c r="G22" s="8">
        <v>0</v>
      </c>
      <c r="H22" s="7">
        <v>4</v>
      </c>
      <c r="I22" s="7">
        <v>4</v>
      </c>
      <c r="J22" s="7">
        <v>4</v>
      </c>
      <c r="K22" s="21">
        <v>12</v>
      </c>
      <c r="L22" s="29">
        <f t="shared" si="0"/>
        <v>0.3684210526315789</v>
      </c>
      <c r="M22" s="29">
        <f t="shared" si="1"/>
        <v>0.21052631578947367</v>
      </c>
      <c r="N22" s="29">
        <f t="shared" si="2"/>
        <v>0.21052631578947367</v>
      </c>
      <c r="O22" s="29">
        <f t="shared" si="3"/>
        <v>0.42105263157894735</v>
      </c>
    </row>
    <row r="23" spans="1:15" s="4" customFormat="1" ht="15.75" customHeight="1">
      <c r="A23" s="4" t="s">
        <v>19</v>
      </c>
      <c r="B23" s="11">
        <v>551</v>
      </c>
      <c r="C23" s="11">
        <v>418</v>
      </c>
      <c r="D23" s="7">
        <v>394</v>
      </c>
      <c r="E23" s="7">
        <v>4</v>
      </c>
      <c r="F23" s="7">
        <v>15</v>
      </c>
      <c r="G23" s="7">
        <v>5</v>
      </c>
      <c r="H23" s="7">
        <v>68</v>
      </c>
      <c r="I23" s="7">
        <v>47</v>
      </c>
      <c r="J23" s="7">
        <v>18</v>
      </c>
      <c r="K23" s="21">
        <v>53</v>
      </c>
      <c r="L23" s="29">
        <f t="shared" si="0"/>
        <v>0.7586206896551724</v>
      </c>
      <c r="M23" s="29">
        <f t="shared" si="1"/>
        <v>0.12341197822141561</v>
      </c>
      <c r="N23" s="29">
        <f t="shared" si="2"/>
        <v>0.032667876588021776</v>
      </c>
      <c r="O23" s="29">
        <f t="shared" si="3"/>
        <v>0.20871143375680581</v>
      </c>
    </row>
    <row r="24" spans="1:15" s="4" customFormat="1" ht="15.75" customHeight="1">
      <c r="A24" s="4" t="s">
        <v>20</v>
      </c>
      <c r="B24" s="11">
        <v>171</v>
      </c>
      <c r="C24" s="11">
        <v>94</v>
      </c>
      <c r="D24" s="7">
        <v>48</v>
      </c>
      <c r="E24" s="7">
        <v>1</v>
      </c>
      <c r="F24" s="7">
        <v>1</v>
      </c>
      <c r="G24" s="7">
        <v>44</v>
      </c>
      <c r="H24" s="7">
        <v>39</v>
      </c>
      <c r="I24" s="7">
        <v>31</v>
      </c>
      <c r="J24" s="7">
        <v>7</v>
      </c>
      <c r="K24" s="21">
        <v>54</v>
      </c>
      <c r="L24" s="29">
        <f t="shared" si="0"/>
        <v>0.5497076023391813</v>
      </c>
      <c r="M24" s="29">
        <f t="shared" si="1"/>
        <v>0.22807017543859648</v>
      </c>
      <c r="N24" s="29">
        <f t="shared" si="2"/>
        <v>0.04093567251461988</v>
      </c>
      <c r="O24" s="29">
        <f t="shared" si="3"/>
        <v>0.4093567251461988</v>
      </c>
    </row>
    <row r="25" spans="1:15" s="4" customFormat="1" ht="15.75" customHeight="1">
      <c r="A25" s="4" t="s">
        <v>21</v>
      </c>
      <c r="B25" s="11">
        <v>614</v>
      </c>
      <c r="C25" s="11">
        <v>421</v>
      </c>
      <c r="D25" s="7">
        <v>195</v>
      </c>
      <c r="E25" s="7">
        <v>38</v>
      </c>
      <c r="F25" s="7">
        <v>20</v>
      </c>
      <c r="G25" s="7">
        <v>168</v>
      </c>
      <c r="H25" s="7">
        <v>52</v>
      </c>
      <c r="I25" s="7">
        <v>118</v>
      </c>
      <c r="J25" s="7">
        <v>23</v>
      </c>
      <c r="K25" s="21">
        <v>22</v>
      </c>
      <c r="L25" s="29">
        <f t="shared" si="0"/>
        <v>0.6856677524429967</v>
      </c>
      <c r="M25" s="29">
        <f t="shared" si="1"/>
        <v>0.08469055374592833</v>
      </c>
      <c r="N25" s="29">
        <f t="shared" si="2"/>
        <v>0.03745928338762215</v>
      </c>
      <c r="O25" s="29">
        <f t="shared" si="3"/>
        <v>0.2768729641693811</v>
      </c>
    </row>
    <row r="26" spans="1:15" s="4" customFormat="1" ht="15.75" customHeight="1">
      <c r="A26" s="4" t="s">
        <v>22</v>
      </c>
      <c r="B26" s="11">
        <v>115</v>
      </c>
      <c r="C26" s="11">
        <v>73</v>
      </c>
      <c r="D26" s="7">
        <v>63</v>
      </c>
      <c r="E26" s="7">
        <v>7</v>
      </c>
      <c r="F26" s="7">
        <v>2</v>
      </c>
      <c r="G26" s="13">
        <v>1</v>
      </c>
      <c r="H26" s="7">
        <v>16</v>
      </c>
      <c r="I26" s="7">
        <v>15</v>
      </c>
      <c r="J26" s="7">
        <v>11</v>
      </c>
      <c r="K26" s="21">
        <v>11</v>
      </c>
      <c r="L26" s="29">
        <f t="shared" si="0"/>
        <v>0.6347826086956522</v>
      </c>
      <c r="M26" s="29">
        <f t="shared" si="1"/>
        <v>0.1391304347826087</v>
      </c>
      <c r="N26" s="29">
        <f t="shared" si="2"/>
        <v>0.09565217391304348</v>
      </c>
      <c r="O26" s="29">
        <f t="shared" si="3"/>
        <v>0.26956521739130435</v>
      </c>
    </row>
    <row r="27" spans="1:15" s="4" customFormat="1" ht="15.75" customHeight="1">
      <c r="A27" s="4" t="s">
        <v>23</v>
      </c>
      <c r="B27" s="11">
        <v>163</v>
      </c>
      <c r="C27" s="11">
        <v>113</v>
      </c>
      <c r="D27" s="7">
        <v>77</v>
      </c>
      <c r="E27" s="7">
        <v>13</v>
      </c>
      <c r="F27" s="7">
        <v>8</v>
      </c>
      <c r="G27" s="7">
        <v>15</v>
      </c>
      <c r="H27" s="7">
        <v>25</v>
      </c>
      <c r="I27" s="7">
        <v>15</v>
      </c>
      <c r="J27" s="7">
        <v>10</v>
      </c>
      <c r="K27" s="21">
        <v>5</v>
      </c>
      <c r="L27" s="29">
        <f t="shared" si="0"/>
        <v>0.6932515337423313</v>
      </c>
      <c r="M27" s="29">
        <f t="shared" si="1"/>
        <v>0.15337423312883436</v>
      </c>
      <c r="N27" s="29">
        <f t="shared" si="2"/>
        <v>0.06134969325153374</v>
      </c>
      <c r="O27" s="29">
        <f t="shared" si="3"/>
        <v>0.24539877300613497</v>
      </c>
    </row>
    <row r="28" spans="1:15" s="4" customFormat="1" ht="15.75" customHeight="1">
      <c r="A28" s="4" t="s">
        <v>24</v>
      </c>
      <c r="B28" s="11">
        <v>401</v>
      </c>
      <c r="C28" s="11">
        <v>281</v>
      </c>
      <c r="D28" s="7">
        <v>113</v>
      </c>
      <c r="E28" s="7">
        <v>10</v>
      </c>
      <c r="F28" s="7">
        <v>18</v>
      </c>
      <c r="G28" s="7">
        <v>140</v>
      </c>
      <c r="H28" s="7">
        <v>48</v>
      </c>
      <c r="I28" s="7">
        <v>63</v>
      </c>
      <c r="J28" s="7">
        <v>9</v>
      </c>
      <c r="K28" s="21">
        <v>4</v>
      </c>
      <c r="L28" s="29">
        <f t="shared" si="0"/>
        <v>0.7007481296758105</v>
      </c>
      <c r="M28" s="29">
        <f t="shared" si="1"/>
        <v>0.11970074812967581</v>
      </c>
      <c r="N28" s="29">
        <f t="shared" si="2"/>
        <v>0.022443890274314215</v>
      </c>
      <c r="O28" s="29">
        <f t="shared" si="3"/>
        <v>0.27680798004987534</v>
      </c>
    </row>
    <row r="29" spans="1:15" s="4" customFormat="1" ht="15.75" customHeight="1">
      <c r="A29" s="4" t="s">
        <v>54</v>
      </c>
      <c r="B29" s="11">
        <v>17</v>
      </c>
      <c r="C29" s="11">
        <v>5</v>
      </c>
      <c r="D29" s="7">
        <v>3</v>
      </c>
      <c r="E29" s="8">
        <v>1</v>
      </c>
      <c r="F29" s="7">
        <v>0</v>
      </c>
      <c r="G29" s="8">
        <v>1</v>
      </c>
      <c r="H29" s="8">
        <v>5</v>
      </c>
      <c r="I29" s="13">
        <v>5</v>
      </c>
      <c r="J29" s="8">
        <v>2</v>
      </c>
      <c r="K29" s="21">
        <v>8</v>
      </c>
      <c r="L29" s="29">
        <f t="shared" si="0"/>
        <v>0.29411764705882354</v>
      </c>
      <c r="M29" s="29">
        <f t="shared" si="1"/>
        <v>0.29411764705882354</v>
      </c>
      <c r="N29" s="29">
        <f t="shared" si="2"/>
        <v>0.11764705882352941</v>
      </c>
      <c r="O29" s="29">
        <f t="shared" si="3"/>
        <v>0.5882352941176471</v>
      </c>
    </row>
    <row r="30" spans="1:15" s="4" customFormat="1" ht="15.75" customHeight="1">
      <c r="A30" s="4" t="s">
        <v>25</v>
      </c>
      <c r="B30" s="11">
        <v>13</v>
      </c>
      <c r="C30" s="11">
        <v>5</v>
      </c>
      <c r="D30" s="7">
        <v>0</v>
      </c>
      <c r="E30" s="7">
        <v>1</v>
      </c>
      <c r="F30" s="7">
        <v>0</v>
      </c>
      <c r="G30" s="7">
        <v>4</v>
      </c>
      <c r="H30" s="7">
        <v>1</v>
      </c>
      <c r="I30" s="7">
        <v>3</v>
      </c>
      <c r="J30" s="8">
        <v>4</v>
      </c>
      <c r="K30" s="21">
        <v>10</v>
      </c>
      <c r="L30" s="29">
        <f t="shared" si="0"/>
        <v>0.38461538461538464</v>
      </c>
      <c r="M30" s="29">
        <f t="shared" si="1"/>
        <v>0.07692307692307693</v>
      </c>
      <c r="N30" s="29">
        <f t="shared" si="2"/>
        <v>0.3076923076923077</v>
      </c>
      <c r="O30" s="29">
        <f t="shared" si="3"/>
        <v>0.3076923076923077</v>
      </c>
    </row>
    <row r="31" spans="1:15" s="4" customFormat="1" ht="15.75" customHeight="1">
      <c r="A31" s="4" t="s">
        <v>26</v>
      </c>
      <c r="B31" s="11">
        <v>205</v>
      </c>
      <c r="C31" s="11">
        <v>124</v>
      </c>
      <c r="D31" s="7">
        <v>84</v>
      </c>
      <c r="E31" s="7">
        <v>6</v>
      </c>
      <c r="F31" s="7">
        <v>5</v>
      </c>
      <c r="G31" s="7">
        <v>29</v>
      </c>
      <c r="H31" s="7">
        <v>26</v>
      </c>
      <c r="I31" s="7">
        <v>41</v>
      </c>
      <c r="J31" s="7">
        <v>14</v>
      </c>
      <c r="K31" s="21">
        <v>11</v>
      </c>
      <c r="L31" s="29">
        <f t="shared" si="0"/>
        <v>0.6048780487804878</v>
      </c>
      <c r="M31" s="29">
        <f t="shared" si="1"/>
        <v>0.12682926829268293</v>
      </c>
      <c r="N31" s="29">
        <f t="shared" si="2"/>
        <v>0.06829268292682927</v>
      </c>
      <c r="O31" s="29">
        <f t="shared" si="3"/>
        <v>0.32682926829268294</v>
      </c>
    </row>
    <row r="32" spans="1:15" s="4" customFormat="1" ht="15.75" customHeight="1">
      <c r="A32" s="4" t="s">
        <v>51</v>
      </c>
      <c r="B32" s="11">
        <v>16</v>
      </c>
      <c r="C32" s="11">
        <v>6</v>
      </c>
      <c r="D32" s="7">
        <v>3</v>
      </c>
      <c r="E32" s="13">
        <v>0</v>
      </c>
      <c r="F32" s="7">
        <v>0</v>
      </c>
      <c r="G32" s="8">
        <v>3</v>
      </c>
      <c r="H32" s="7">
        <v>5</v>
      </c>
      <c r="I32" s="7">
        <v>4</v>
      </c>
      <c r="J32" s="7">
        <v>1</v>
      </c>
      <c r="K32" s="21">
        <v>11</v>
      </c>
      <c r="L32" s="29">
        <f t="shared" si="0"/>
        <v>0.375</v>
      </c>
      <c r="M32" s="29">
        <f t="shared" si="1"/>
        <v>0.3125</v>
      </c>
      <c r="N32" s="29">
        <f t="shared" si="2"/>
        <v>0.0625</v>
      </c>
      <c r="O32" s="29">
        <f t="shared" si="3"/>
        <v>0.5625</v>
      </c>
    </row>
    <row r="33" spans="1:15" s="4" customFormat="1" ht="15.75" customHeight="1">
      <c r="A33" s="4" t="s">
        <v>27</v>
      </c>
      <c r="B33" s="11">
        <v>417</v>
      </c>
      <c r="C33" s="11">
        <v>276</v>
      </c>
      <c r="D33" s="7">
        <v>260</v>
      </c>
      <c r="E33" s="13">
        <v>1</v>
      </c>
      <c r="F33" s="7">
        <v>3</v>
      </c>
      <c r="G33" s="7">
        <v>12</v>
      </c>
      <c r="H33" s="7">
        <v>62</v>
      </c>
      <c r="I33" s="7">
        <v>41</v>
      </c>
      <c r="J33" s="7">
        <v>38</v>
      </c>
      <c r="K33" s="21">
        <v>63</v>
      </c>
      <c r="L33" s="29">
        <f t="shared" si="0"/>
        <v>0.6618705035971223</v>
      </c>
      <c r="M33" s="29">
        <f t="shared" si="1"/>
        <v>0.1486810551558753</v>
      </c>
      <c r="N33" s="29">
        <f t="shared" si="2"/>
        <v>0.09112709832134293</v>
      </c>
      <c r="O33" s="29">
        <f t="shared" si="3"/>
        <v>0.24700239808153476</v>
      </c>
    </row>
    <row r="34" spans="1:15" s="4" customFormat="1" ht="15.75" customHeight="1">
      <c r="A34" s="4" t="s">
        <v>28</v>
      </c>
      <c r="B34" s="11">
        <v>133</v>
      </c>
      <c r="C34" s="11">
        <v>66</v>
      </c>
      <c r="D34" s="7">
        <v>48</v>
      </c>
      <c r="E34" s="7">
        <v>3</v>
      </c>
      <c r="F34" s="7">
        <v>7</v>
      </c>
      <c r="G34" s="7">
        <v>8</v>
      </c>
      <c r="H34" s="7">
        <v>28</v>
      </c>
      <c r="I34" s="7">
        <v>22</v>
      </c>
      <c r="J34" s="7">
        <v>17</v>
      </c>
      <c r="K34" s="21">
        <v>6</v>
      </c>
      <c r="L34" s="29">
        <f t="shared" si="0"/>
        <v>0.49624060150375937</v>
      </c>
      <c r="M34" s="29">
        <f t="shared" si="1"/>
        <v>0.21052631578947367</v>
      </c>
      <c r="N34" s="29">
        <f t="shared" si="2"/>
        <v>0.12781954887218044</v>
      </c>
      <c r="O34" s="29">
        <f t="shared" si="3"/>
        <v>0.37593984962406013</v>
      </c>
    </row>
    <row r="35" spans="1:15" s="4" customFormat="1" ht="15.75" customHeight="1">
      <c r="A35" s="4" t="s">
        <v>55</v>
      </c>
      <c r="B35" s="11">
        <v>868</v>
      </c>
      <c r="C35" s="11">
        <v>500</v>
      </c>
      <c r="D35" s="7">
        <v>428</v>
      </c>
      <c r="E35" s="7">
        <v>10</v>
      </c>
      <c r="F35" s="7">
        <v>10</v>
      </c>
      <c r="G35" s="7">
        <v>52</v>
      </c>
      <c r="H35" s="7">
        <v>188</v>
      </c>
      <c r="I35" s="7">
        <v>107</v>
      </c>
      <c r="J35" s="7">
        <v>73</v>
      </c>
      <c r="K35" s="21">
        <v>51</v>
      </c>
      <c r="L35" s="29">
        <f t="shared" si="0"/>
        <v>0.576036866359447</v>
      </c>
      <c r="M35" s="29">
        <f t="shared" si="1"/>
        <v>0.21658986175115208</v>
      </c>
      <c r="N35" s="29">
        <f t="shared" si="2"/>
        <v>0.08410138248847926</v>
      </c>
      <c r="O35" s="29">
        <f t="shared" si="3"/>
        <v>0.33986175115207373</v>
      </c>
    </row>
    <row r="36" spans="1:15" s="4" customFormat="1" ht="15.75" customHeight="1">
      <c r="A36" s="4" t="s">
        <v>29</v>
      </c>
      <c r="B36" s="11">
        <v>566</v>
      </c>
      <c r="C36" s="11">
        <v>353</v>
      </c>
      <c r="D36" s="7">
        <v>241</v>
      </c>
      <c r="E36" s="7">
        <v>20</v>
      </c>
      <c r="F36" s="7">
        <v>34</v>
      </c>
      <c r="G36" s="7">
        <v>58</v>
      </c>
      <c r="H36" s="7">
        <v>66</v>
      </c>
      <c r="I36" s="7">
        <v>96</v>
      </c>
      <c r="J36" s="7">
        <v>51</v>
      </c>
      <c r="K36" s="21">
        <v>20</v>
      </c>
      <c r="L36" s="29">
        <f t="shared" si="0"/>
        <v>0.6236749116607774</v>
      </c>
      <c r="M36" s="29">
        <f t="shared" si="1"/>
        <v>0.1166077738515901</v>
      </c>
      <c r="N36" s="29">
        <f t="shared" si="2"/>
        <v>0.09010600706713781</v>
      </c>
      <c r="O36" s="29">
        <f t="shared" si="3"/>
        <v>0.2862190812720848</v>
      </c>
    </row>
    <row r="37" spans="1:15" s="4" customFormat="1" ht="15.75" customHeight="1">
      <c r="A37" s="4" t="s">
        <v>30</v>
      </c>
      <c r="B37" s="11">
        <v>7</v>
      </c>
      <c r="C37" s="11">
        <v>1</v>
      </c>
      <c r="D37" s="8">
        <v>0</v>
      </c>
      <c r="E37" s="8">
        <v>0</v>
      </c>
      <c r="F37" s="7">
        <v>0</v>
      </c>
      <c r="G37" s="8">
        <v>1</v>
      </c>
      <c r="H37" s="7">
        <v>1</v>
      </c>
      <c r="I37" s="7">
        <v>5</v>
      </c>
      <c r="J37" s="13">
        <v>0</v>
      </c>
      <c r="K37" s="21">
        <v>4</v>
      </c>
      <c r="L37" s="29">
        <f t="shared" si="0"/>
        <v>0.14285714285714285</v>
      </c>
      <c r="M37" s="29">
        <f t="shared" si="1"/>
        <v>0.14285714285714285</v>
      </c>
      <c r="N37" s="29">
        <f t="shared" si="2"/>
        <v>0</v>
      </c>
      <c r="O37" s="29">
        <f t="shared" si="3"/>
        <v>0.8571428571428571</v>
      </c>
    </row>
    <row r="38" spans="1:15" s="4" customFormat="1" ht="15.75" customHeight="1">
      <c r="A38" s="4" t="s">
        <v>31</v>
      </c>
      <c r="B38" s="11">
        <v>549</v>
      </c>
      <c r="C38" s="11">
        <v>313</v>
      </c>
      <c r="D38" s="7">
        <v>198</v>
      </c>
      <c r="E38" s="7">
        <v>13</v>
      </c>
      <c r="F38" s="7">
        <v>14</v>
      </c>
      <c r="G38" s="7">
        <v>88</v>
      </c>
      <c r="H38" s="7">
        <v>58</v>
      </c>
      <c r="I38" s="7">
        <v>125</v>
      </c>
      <c r="J38" s="7">
        <v>53</v>
      </c>
      <c r="K38" s="21">
        <v>13</v>
      </c>
      <c r="L38" s="29">
        <f t="shared" si="0"/>
        <v>0.5701275045537341</v>
      </c>
      <c r="M38" s="29">
        <f t="shared" si="1"/>
        <v>0.10564663023679417</v>
      </c>
      <c r="N38" s="29">
        <f t="shared" si="2"/>
        <v>0.0965391621129326</v>
      </c>
      <c r="O38" s="29">
        <f t="shared" si="3"/>
        <v>0.3333333333333333</v>
      </c>
    </row>
    <row r="39" spans="1:15" s="4" customFormat="1" ht="15.75" customHeight="1">
      <c r="A39" s="4" t="s">
        <v>32</v>
      </c>
      <c r="B39" s="11">
        <v>187</v>
      </c>
      <c r="C39" s="11">
        <v>129</v>
      </c>
      <c r="D39" s="7">
        <v>100</v>
      </c>
      <c r="E39" s="7">
        <v>14</v>
      </c>
      <c r="F39" s="7">
        <v>9</v>
      </c>
      <c r="G39" s="13">
        <v>6</v>
      </c>
      <c r="H39" s="7">
        <v>19</v>
      </c>
      <c r="I39" s="7">
        <v>22</v>
      </c>
      <c r="J39" s="7">
        <v>17</v>
      </c>
      <c r="K39" s="21">
        <v>2</v>
      </c>
      <c r="L39" s="29">
        <f t="shared" si="0"/>
        <v>0.6898395721925134</v>
      </c>
      <c r="M39" s="29">
        <f t="shared" si="1"/>
        <v>0.10160427807486631</v>
      </c>
      <c r="N39" s="29">
        <f t="shared" si="2"/>
        <v>0.09090909090909091</v>
      </c>
      <c r="O39" s="29">
        <f t="shared" si="3"/>
        <v>0.2192513368983957</v>
      </c>
    </row>
    <row r="40" spans="1:15" s="4" customFormat="1" ht="15.75" customHeight="1">
      <c r="A40" s="4" t="s">
        <v>33</v>
      </c>
      <c r="B40" s="11">
        <v>79</v>
      </c>
      <c r="C40" s="11">
        <v>48</v>
      </c>
      <c r="D40" s="7">
        <v>19</v>
      </c>
      <c r="E40" s="7">
        <v>5</v>
      </c>
      <c r="F40" s="7">
        <v>2</v>
      </c>
      <c r="G40" s="7">
        <v>22</v>
      </c>
      <c r="H40" s="7">
        <v>11</v>
      </c>
      <c r="I40" s="7">
        <v>17</v>
      </c>
      <c r="J40" s="7">
        <v>3</v>
      </c>
      <c r="K40" s="21">
        <v>18</v>
      </c>
      <c r="L40" s="29">
        <f t="shared" si="0"/>
        <v>0.6075949367088608</v>
      </c>
      <c r="M40" s="29">
        <f t="shared" si="1"/>
        <v>0.13924050632911392</v>
      </c>
      <c r="N40" s="29">
        <f t="shared" si="2"/>
        <v>0.0379746835443038</v>
      </c>
      <c r="O40" s="29">
        <f t="shared" si="3"/>
        <v>0.35443037974683544</v>
      </c>
    </row>
    <row r="41" spans="1:15" s="4" customFormat="1" ht="15.75" customHeight="1">
      <c r="A41" s="4" t="s">
        <v>56</v>
      </c>
      <c r="B41" s="11">
        <v>734</v>
      </c>
      <c r="C41" s="11">
        <v>528</v>
      </c>
      <c r="D41" s="7">
        <v>392</v>
      </c>
      <c r="E41" s="7">
        <v>15</v>
      </c>
      <c r="F41" s="7">
        <v>16</v>
      </c>
      <c r="G41" s="7">
        <v>105</v>
      </c>
      <c r="H41" s="7">
        <v>88</v>
      </c>
      <c r="I41" s="7">
        <v>97</v>
      </c>
      <c r="J41" s="7">
        <v>21</v>
      </c>
      <c r="K41" s="21">
        <v>26</v>
      </c>
      <c r="L41" s="29">
        <f t="shared" si="0"/>
        <v>0.7193460490463215</v>
      </c>
      <c r="M41" s="29">
        <f t="shared" si="1"/>
        <v>0.11989100817438691</v>
      </c>
      <c r="N41" s="29">
        <f t="shared" si="2"/>
        <v>0.02861035422343324</v>
      </c>
      <c r="O41" s="29">
        <f t="shared" si="3"/>
        <v>0.25204359673024523</v>
      </c>
    </row>
    <row r="42" spans="1:15" s="4" customFormat="1" ht="15.75" customHeight="1">
      <c r="A42" s="4" t="s">
        <v>34</v>
      </c>
      <c r="B42" s="11">
        <v>34</v>
      </c>
      <c r="C42" s="11">
        <v>16</v>
      </c>
      <c r="D42" s="7">
        <v>6</v>
      </c>
      <c r="E42" s="8">
        <v>1</v>
      </c>
      <c r="F42" s="7">
        <v>0</v>
      </c>
      <c r="G42" s="7">
        <v>9</v>
      </c>
      <c r="H42" s="7">
        <v>5</v>
      </c>
      <c r="I42" s="7">
        <v>7</v>
      </c>
      <c r="J42" s="7">
        <v>6</v>
      </c>
      <c r="K42" s="21">
        <v>47</v>
      </c>
      <c r="L42" s="29">
        <f t="shared" si="0"/>
        <v>0.47058823529411764</v>
      </c>
      <c r="M42" s="29">
        <f t="shared" si="1"/>
        <v>0.14705882352941177</v>
      </c>
      <c r="N42" s="29">
        <f t="shared" si="2"/>
        <v>0.17647058823529413</v>
      </c>
      <c r="O42" s="29">
        <f t="shared" si="3"/>
        <v>0.35294117647058826</v>
      </c>
    </row>
    <row r="43" spans="1:15" s="4" customFormat="1" ht="15.75" customHeight="1">
      <c r="A43" s="4" t="s">
        <v>35</v>
      </c>
      <c r="B43" s="11">
        <v>312</v>
      </c>
      <c r="C43" s="11">
        <v>217</v>
      </c>
      <c r="D43" s="7">
        <v>168</v>
      </c>
      <c r="E43" s="7">
        <v>8</v>
      </c>
      <c r="F43" s="7">
        <v>14</v>
      </c>
      <c r="G43" s="7">
        <v>27</v>
      </c>
      <c r="H43" s="7">
        <v>37</v>
      </c>
      <c r="I43" s="7">
        <v>36</v>
      </c>
      <c r="J43" s="7">
        <v>22</v>
      </c>
      <c r="K43" s="21">
        <v>11</v>
      </c>
      <c r="L43" s="29">
        <f t="shared" si="0"/>
        <v>0.6955128205128205</v>
      </c>
      <c r="M43" s="29">
        <f t="shared" si="1"/>
        <v>0.11858974358974358</v>
      </c>
      <c r="N43" s="29">
        <f t="shared" si="2"/>
        <v>0.07051282051282051</v>
      </c>
      <c r="O43" s="29">
        <f t="shared" si="3"/>
        <v>0.23397435897435898</v>
      </c>
    </row>
    <row r="44" spans="1:15" s="4" customFormat="1" ht="15.75" customHeight="1">
      <c r="A44" s="4" t="s">
        <v>36</v>
      </c>
      <c r="B44" s="11">
        <v>14</v>
      </c>
      <c r="C44" s="11">
        <v>6</v>
      </c>
      <c r="D44" s="8">
        <v>3</v>
      </c>
      <c r="E44" s="8">
        <v>0</v>
      </c>
      <c r="F44" s="7">
        <v>1</v>
      </c>
      <c r="G44" s="8">
        <v>2</v>
      </c>
      <c r="H44" s="8">
        <v>3</v>
      </c>
      <c r="I44" s="7">
        <v>3</v>
      </c>
      <c r="J44" s="7">
        <v>2</v>
      </c>
      <c r="K44" s="21">
        <v>6</v>
      </c>
      <c r="L44" s="29">
        <f t="shared" si="0"/>
        <v>0.42857142857142855</v>
      </c>
      <c r="M44" s="29">
        <f t="shared" si="1"/>
        <v>0.21428571428571427</v>
      </c>
      <c r="N44" s="29">
        <f t="shared" si="2"/>
        <v>0.14285714285714285</v>
      </c>
      <c r="O44" s="29">
        <f t="shared" si="3"/>
        <v>0.42857142857142855</v>
      </c>
    </row>
    <row r="45" spans="1:15" s="4" customFormat="1" ht="15.75" customHeight="1">
      <c r="A45" s="4" t="s">
        <v>37</v>
      </c>
      <c r="B45" s="11">
        <v>428</v>
      </c>
      <c r="C45" s="11">
        <v>301</v>
      </c>
      <c r="D45" s="7">
        <v>203</v>
      </c>
      <c r="E45" s="7">
        <v>8</v>
      </c>
      <c r="F45" s="7">
        <v>30</v>
      </c>
      <c r="G45" s="7">
        <v>60</v>
      </c>
      <c r="H45" s="7">
        <v>48</v>
      </c>
      <c r="I45" s="7">
        <v>50</v>
      </c>
      <c r="J45" s="7">
        <v>29</v>
      </c>
      <c r="K45" s="21">
        <v>7</v>
      </c>
      <c r="L45" s="29">
        <f t="shared" si="0"/>
        <v>0.7032710280373832</v>
      </c>
      <c r="M45" s="29">
        <f t="shared" si="1"/>
        <v>0.11214953271028037</v>
      </c>
      <c r="N45" s="29">
        <f t="shared" si="2"/>
        <v>0.06775700934579439</v>
      </c>
      <c r="O45" s="29">
        <f t="shared" si="3"/>
        <v>0.22897196261682243</v>
      </c>
    </row>
    <row r="46" spans="1:15" s="4" customFormat="1" ht="15.75" customHeight="1">
      <c r="A46" s="4" t="s">
        <v>38</v>
      </c>
      <c r="B46" s="11">
        <v>1406</v>
      </c>
      <c r="C46" s="11">
        <v>946</v>
      </c>
      <c r="D46" s="7">
        <v>767</v>
      </c>
      <c r="E46" s="7">
        <v>48</v>
      </c>
      <c r="F46" s="7">
        <v>67</v>
      </c>
      <c r="G46" s="7">
        <v>64</v>
      </c>
      <c r="H46" s="7">
        <v>205</v>
      </c>
      <c r="I46" s="7">
        <v>173</v>
      </c>
      <c r="J46" s="7">
        <v>82</v>
      </c>
      <c r="K46" s="21">
        <v>9</v>
      </c>
      <c r="L46" s="29">
        <f t="shared" si="0"/>
        <v>0.6728307254623044</v>
      </c>
      <c r="M46" s="29">
        <f t="shared" si="1"/>
        <v>0.14580369843527738</v>
      </c>
      <c r="N46" s="29">
        <f t="shared" si="2"/>
        <v>0.05832147937411095</v>
      </c>
      <c r="O46" s="29">
        <f t="shared" si="3"/>
        <v>0.26884779516358465</v>
      </c>
    </row>
    <row r="47" spans="1:15" s="4" customFormat="1" ht="15.75" customHeight="1">
      <c r="A47" s="4" t="s">
        <v>39</v>
      </c>
      <c r="B47" s="11">
        <v>56</v>
      </c>
      <c r="C47" s="11">
        <v>27</v>
      </c>
      <c r="D47" s="7">
        <v>11</v>
      </c>
      <c r="E47" s="8">
        <v>0</v>
      </c>
      <c r="F47" s="7">
        <v>7</v>
      </c>
      <c r="G47" s="7">
        <v>9</v>
      </c>
      <c r="H47" s="7">
        <v>12</v>
      </c>
      <c r="I47" s="7">
        <v>10</v>
      </c>
      <c r="J47" s="7">
        <v>7</v>
      </c>
      <c r="K47" s="21">
        <v>4</v>
      </c>
      <c r="L47" s="29">
        <f t="shared" si="0"/>
        <v>0.48214285714285715</v>
      </c>
      <c r="M47" s="29">
        <f t="shared" si="1"/>
        <v>0.21428571428571427</v>
      </c>
      <c r="N47" s="29">
        <f t="shared" si="2"/>
        <v>0.125</v>
      </c>
      <c r="O47" s="29">
        <f t="shared" si="3"/>
        <v>0.39285714285714285</v>
      </c>
    </row>
    <row r="48" spans="1:15" s="4" customFormat="1" ht="15.75" customHeight="1">
      <c r="A48" s="4" t="s">
        <v>47</v>
      </c>
      <c r="B48" s="11">
        <v>8</v>
      </c>
      <c r="C48" s="11">
        <v>5</v>
      </c>
      <c r="D48" s="7">
        <v>1</v>
      </c>
      <c r="E48" s="7">
        <v>2</v>
      </c>
      <c r="F48" s="7">
        <v>2</v>
      </c>
      <c r="G48" s="8">
        <v>0</v>
      </c>
      <c r="H48" s="7">
        <v>1</v>
      </c>
      <c r="I48" s="8">
        <v>1</v>
      </c>
      <c r="J48" s="7">
        <v>1</v>
      </c>
      <c r="K48" s="21">
        <v>9</v>
      </c>
      <c r="L48" s="29">
        <f t="shared" si="0"/>
        <v>0.625</v>
      </c>
      <c r="M48" s="29">
        <f t="shared" si="1"/>
        <v>0.125</v>
      </c>
      <c r="N48" s="29">
        <f t="shared" si="2"/>
        <v>0.125</v>
      </c>
      <c r="O48" s="29">
        <f t="shared" si="3"/>
        <v>0.25</v>
      </c>
    </row>
    <row r="49" spans="1:15" s="4" customFormat="1" ht="15.75" customHeight="1">
      <c r="A49" s="4" t="s">
        <v>40</v>
      </c>
      <c r="B49" s="11">
        <v>459</v>
      </c>
      <c r="C49" s="11">
        <v>318</v>
      </c>
      <c r="D49" s="7">
        <v>149</v>
      </c>
      <c r="E49" s="7">
        <v>6</v>
      </c>
      <c r="F49" s="7">
        <v>18</v>
      </c>
      <c r="G49" s="7">
        <v>145</v>
      </c>
      <c r="H49" s="7">
        <v>51</v>
      </c>
      <c r="I49" s="7">
        <v>68</v>
      </c>
      <c r="J49" s="7">
        <v>22</v>
      </c>
      <c r="K49" s="21">
        <v>18</v>
      </c>
      <c r="L49" s="29">
        <f t="shared" si="0"/>
        <v>0.6928104575163399</v>
      </c>
      <c r="M49" s="29">
        <f t="shared" si="1"/>
        <v>0.1111111111111111</v>
      </c>
      <c r="N49" s="29">
        <f t="shared" si="2"/>
        <v>0.04793028322440087</v>
      </c>
      <c r="O49" s="29">
        <f t="shared" si="3"/>
        <v>0.25925925925925924</v>
      </c>
    </row>
    <row r="50" spans="1:15" s="4" customFormat="1" ht="15.75" customHeight="1">
      <c r="A50" s="4" t="s">
        <v>41</v>
      </c>
      <c r="B50" s="11">
        <v>205</v>
      </c>
      <c r="C50" s="11">
        <v>126</v>
      </c>
      <c r="D50" s="7">
        <v>103</v>
      </c>
      <c r="E50" s="7">
        <v>8</v>
      </c>
      <c r="F50" s="7">
        <v>11</v>
      </c>
      <c r="G50" s="7">
        <v>4</v>
      </c>
      <c r="H50" s="7">
        <v>40</v>
      </c>
      <c r="I50" s="7">
        <v>19</v>
      </c>
      <c r="J50" s="7">
        <v>20</v>
      </c>
      <c r="K50" s="21">
        <v>18</v>
      </c>
      <c r="L50" s="29">
        <f t="shared" si="0"/>
        <v>0.6146341463414634</v>
      </c>
      <c r="M50" s="29">
        <f t="shared" si="1"/>
        <v>0.1951219512195122</v>
      </c>
      <c r="N50" s="29">
        <f t="shared" si="2"/>
        <v>0.0975609756097561</v>
      </c>
      <c r="O50" s="29">
        <f t="shared" si="3"/>
        <v>0.28780487804878047</v>
      </c>
    </row>
    <row r="51" spans="1:15" s="4" customFormat="1" ht="15.75" customHeight="1">
      <c r="A51" s="4" t="s">
        <v>42</v>
      </c>
      <c r="B51" s="11">
        <v>72</v>
      </c>
      <c r="C51" s="11">
        <v>40</v>
      </c>
      <c r="D51" s="7">
        <v>18</v>
      </c>
      <c r="E51" s="7">
        <v>0</v>
      </c>
      <c r="F51" s="7">
        <v>6</v>
      </c>
      <c r="G51" s="7">
        <v>16</v>
      </c>
      <c r="H51" s="7">
        <v>3</v>
      </c>
      <c r="I51" s="7">
        <v>19</v>
      </c>
      <c r="J51" s="7">
        <v>10</v>
      </c>
      <c r="K51" s="21">
        <v>6</v>
      </c>
      <c r="L51" s="29">
        <f t="shared" si="0"/>
        <v>0.5555555555555556</v>
      </c>
      <c r="M51" s="29">
        <f t="shared" si="1"/>
        <v>0.041666666666666664</v>
      </c>
      <c r="N51" s="29">
        <f t="shared" si="2"/>
        <v>0.1388888888888889</v>
      </c>
      <c r="O51" s="29">
        <f t="shared" si="3"/>
        <v>0.3055555555555556</v>
      </c>
    </row>
    <row r="52" spans="1:15" s="4" customFormat="1" ht="15.75" customHeight="1">
      <c r="A52" s="4" t="s">
        <v>49</v>
      </c>
      <c r="B52" s="11">
        <v>194</v>
      </c>
      <c r="C52" s="11">
        <v>132</v>
      </c>
      <c r="D52" s="7">
        <v>63</v>
      </c>
      <c r="E52" s="7">
        <v>4</v>
      </c>
      <c r="F52" s="7">
        <v>11</v>
      </c>
      <c r="G52" s="7">
        <v>54</v>
      </c>
      <c r="H52" s="7">
        <v>23</v>
      </c>
      <c r="I52" s="7">
        <v>27</v>
      </c>
      <c r="J52" s="7">
        <v>12</v>
      </c>
      <c r="K52" s="21">
        <v>12</v>
      </c>
      <c r="L52" s="29">
        <f t="shared" si="0"/>
        <v>0.6804123711340206</v>
      </c>
      <c r="M52" s="29">
        <f t="shared" si="1"/>
        <v>0.11855670103092783</v>
      </c>
      <c r="N52" s="29">
        <f t="shared" si="2"/>
        <v>0.061855670103092786</v>
      </c>
      <c r="O52" s="29">
        <f t="shared" si="3"/>
        <v>0.25773195876288657</v>
      </c>
    </row>
    <row r="53" spans="1:15" s="4" customFormat="1" ht="15.75" customHeight="1">
      <c r="A53" s="5" t="s">
        <v>43</v>
      </c>
      <c r="B53" s="12">
        <v>14</v>
      </c>
      <c r="C53" s="12">
        <v>7</v>
      </c>
      <c r="D53" s="9">
        <v>6</v>
      </c>
      <c r="E53" s="10">
        <v>1</v>
      </c>
      <c r="F53" s="9">
        <v>0</v>
      </c>
      <c r="G53" s="10">
        <v>0</v>
      </c>
      <c r="H53" s="9">
        <v>1</v>
      </c>
      <c r="I53" s="9">
        <v>3</v>
      </c>
      <c r="J53" s="9">
        <v>3</v>
      </c>
      <c r="K53" s="21">
        <v>11</v>
      </c>
      <c r="L53" s="29">
        <f t="shared" si="0"/>
        <v>0.5</v>
      </c>
      <c r="M53" s="29">
        <f t="shared" si="1"/>
        <v>0.07142857142857142</v>
      </c>
      <c r="N53" s="29">
        <f t="shared" si="2"/>
        <v>0.21428571428571427</v>
      </c>
      <c r="O53" s="29">
        <f t="shared" si="3"/>
        <v>0.2857142857142857</v>
      </c>
    </row>
    <row r="54" spans="1:15" s="24" customFormat="1" ht="15.75" customHeight="1">
      <c r="A54" s="24" t="s">
        <v>66</v>
      </c>
      <c r="B54" s="25">
        <f>SUM(B5:B53)</f>
        <v>14860</v>
      </c>
      <c r="C54" s="26">
        <f>SUM(C5:C53)/$B$54</f>
        <v>0.6796769851951547</v>
      </c>
      <c r="D54" s="26">
        <f aca="true" t="shared" si="4" ref="D54:J54">SUM(D5:D53)/$B$54</f>
        <v>0.5076043068640647</v>
      </c>
      <c r="E54" s="26">
        <f t="shared" si="4"/>
        <v>0.029744279946164198</v>
      </c>
      <c r="F54" s="26">
        <f t="shared" si="4"/>
        <v>0.0347913862718708</v>
      </c>
      <c r="G54" s="26">
        <f t="shared" si="4"/>
        <v>0.10753701211305518</v>
      </c>
      <c r="H54" s="26">
        <f t="shared" si="4"/>
        <v>0.1288021534320323</v>
      </c>
      <c r="I54" s="26">
        <f t="shared" si="4"/>
        <v>0.13149394347240914</v>
      </c>
      <c r="J54" s="26">
        <f t="shared" si="4"/>
        <v>0.06002691790040377</v>
      </c>
      <c r="K54" s="27" t="s">
        <v>68</v>
      </c>
      <c r="L54" s="31">
        <f>CORREL($K5:$K53,L5:L53)</f>
        <v>0.008946634876068926</v>
      </c>
      <c r="M54" s="31">
        <f>CORREL($K5:$K53,M5:M53)</f>
        <v>0.214732182961779</v>
      </c>
      <c r="N54" s="31">
        <f>CORREL($K5:$K53,N5:N53)</f>
        <v>0.006637554690694893</v>
      </c>
      <c r="O54" s="31">
        <f>CORREL($K5:$K53,O5:O53)</f>
        <v>-0.013939042388491462</v>
      </c>
    </row>
    <row r="55" spans="2:11" s="24" customFormat="1" ht="15.75" customHeight="1">
      <c r="B55" s="25"/>
      <c r="C55" s="26"/>
      <c r="D55" s="26"/>
      <c r="E55" s="26"/>
      <c r="F55" s="26"/>
      <c r="G55" s="26"/>
      <c r="H55" s="26"/>
      <c r="I55" s="26"/>
      <c r="J55" s="26"/>
      <c r="K55" s="30"/>
    </row>
    <row r="56" spans="1:10" s="18" customFormat="1" ht="15.75" customHeight="1">
      <c r="A56" s="15" t="s">
        <v>58</v>
      </c>
      <c r="B56" s="16"/>
      <c r="C56" s="16"/>
      <c r="D56" s="16"/>
      <c r="E56" s="16"/>
      <c r="F56" s="16"/>
      <c r="G56" s="16"/>
      <c r="H56" s="16"/>
      <c r="I56" s="17"/>
      <c r="J56" s="17"/>
    </row>
    <row r="57" spans="1:10" s="18" customFormat="1" ht="15.75" customHeight="1">
      <c r="A57" s="15" t="s">
        <v>60</v>
      </c>
      <c r="B57" s="16"/>
      <c r="C57" s="16"/>
      <c r="D57" s="16"/>
      <c r="E57" s="16"/>
      <c r="F57" s="16"/>
      <c r="G57" s="16"/>
      <c r="H57" s="16"/>
      <c r="I57" s="17"/>
      <c r="J57" s="17"/>
    </row>
    <row r="58" spans="1:10" s="18" customFormat="1" ht="15.75" customHeight="1">
      <c r="A58" s="15" t="s">
        <v>64</v>
      </c>
      <c r="B58" s="16"/>
      <c r="C58" s="16"/>
      <c r="D58" s="16"/>
      <c r="E58" s="16"/>
      <c r="F58" s="16"/>
      <c r="G58" s="16"/>
      <c r="H58" s="16"/>
      <c r="I58" s="17"/>
      <c r="J58" s="17"/>
    </row>
    <row r="59" spans="2:10" s="18" customFormat="1" ht="15.75" customHeight="1">
      <c r="B59" s="16"/>
      <c r="C59" s="16"/>
      <c r="D59" s="16"/>
      <c r="E59" s="16"/>
      <c r="F59" s="16"/>
      <c r="G59" s="16"/>
      <c r="H59" s="16"/>
      <c r="I59" s="17"/>
      <c r="J59" s="17"/>
    </row>
  </sheetData>
  <sheetProtection/>
  <printOptions horizontalCentered="1"/>
  <pageMargins left="1" right="1" top="1" bottom="1" header="0.5" footer="0.5"/>
  <pageSetup horizontalDpi="300" verticalDpi="300" orientation="portrait" paperSize="5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CJISD</dc:creator>
  <cp:keywords/>
  <dc:description/>
  <cp:lastModifiedBy>Joe Huffman</cp:lastModifiedBy>
  <cp:lastPrinted>2006-06-30T19:02:31Z</cp:lastPrinted>
  <dcterms:created xsi:type="dcterms:W3CDTF">1999-06-29T14:36:46Z</dcterms:created>
  <dcterms:modified xsi:type="dcterms:W3CDTF">2009-01-16T22:45:50Z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611965108</vt:i4>
  </property>
  <property fmtid="{D5CDD505-2E9C-101B-9397-08002B2CF9AE}" pid="3" name="_EmailSubject">
    <vt:lpwstr>Table 1-7 and 20-22</vt:lpwstr>
  </property>
  <property fmtid="{D5CDD505-2E9C-101B-9397-08002B2CF9AE}" pid="4" name="_AuthorEmail">
    <vt:lpwstr>LASIMMONS@fbinet.fbi</vt:lpwstr>
  </property>
  <property fmtid="{D5CDD505-2E9C-101B-9397-08002B2CF9AE}" pid="5" name="_AuthorEmailDisplayName">
    <vt:lpwstr>SIMMONS, LORETTA A. (CJIS) (FBI)</vt:lpwstr>
  </property>
  <property fmtid="{D5CDD505-2E9C-101B-9397-08002B2CF9AE}" pid="6" name="_ReviewingToolsShownOnce">
    <vt:lpwstr/>
  </property>
</Properties>
</file>